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1.1.3" sheetId="1" r:id="rId1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L9" i="1"/>
  <c r="M9" i="1"/>
  <c r="N9" i="1"/>
  <c r="O9" i="1"/>
  <c r="C16" i="1"/>
  <c r="D16" i="1"/>
  <c r="E16" i="1"/>
  <c r="F16" i="1"/>
  <c r="L16" i="1"/>
  <c r="M16" i="1"/>
  <c r="N16" i="1"/>
  <c r="O16" i="1"/>
  <c r="C23" i="1"/>
  <c r="D23" i="1"/>
  <c r="E23" i="1"/>
  <c r="F23" i="1"/>
  <c r="L23" i="1"/>
  <c r="M23" i="1"/>
  <c r="N23" i="1"/>
  <c r="O23" i="1"/>
  <c r="C30" i="1"/>
  <c r="D30" i="1"/>
  <c r="E30" i="1"/>
  <c r="F30" i="1"/>
  <c r="L30" i="1"/>
  <c r="M30" i="1"/>
  <c r="N30" i="1"/>
  <c r="O30" i="1"/>
  <c r="C37" i="1"/>
  <c r="D37" i="1"/>
  <c r="E37" i="1"/>
  <c r="F37" i="1"/>
  <c r="L37" i="1"/>
  <c r="M37" i="1"/>
  <c r="N37" i="1"/>
  <c r="O37" i="1"/>
  <c r="C44" i="1"/>
  <c r="D44" i="1"/>
  <c r="E44" i="1"/>
  <c r="F44" i="1"/>
  <c r="L44" i="1"/>
  <c r="M44" i="1"/>
  <c r="N44" i="1"/>
  <c r="O44" i="1"/>
  <c r="L45" i="1"/>
  <c r="M45" i="1"/>
  <c r="N45" i="1"/>
  <c r="L46" i="1"/>
  <c r="L51" i="1" s="1"/>
  <c r="O51" i="1" s="1"/>
  <c r="M48" i="1"/>
  <c r="C51" i="1"/>
  <c r="F51" i="1" s="1"/>
  <c r="D51" i="1"/>
  <c r="E51" i="1"/>
  <c r="M51" i="1"/>
  <c r="N51" i="1"/>
</calcChain>
</file>

<file path=xl/sharedStrings.xml><?xml version="1.0" encoding="utf-8"?>
<sst xmlns="http://schemas.openxmlformats.org/spreadsheetml/2006/main" count="110" uniqueCount="41">
  <si>
    <t>Catalogue no. 91-215-X</t>
  </si>
  <si>
    <t>Source:  Statistics Canada, The Annual Demographic Estimates:  Canada, Provinces and Territories 2010 catalogue no. 91-215-X</t>
  </si>
  <si>
    <t>20 to 24 years</t>
  </si>
  <si>
    <t>15 to 19 years</t>
  </si>
  <si>
    <t>10 to 14 years</t>
  </si>
  <si>
    <t>5 to 9 years</t>
  </si>
  <si>
    <t>0 to 4 years</t>
  </si>
  <si>
    <t>Total Canada pop</t>
  </si>
  <si>
    <t>Canada</t>
  </si>
  <si>
    <t>Total MB pop</t>
  </si>
  <si>
    <t>MB</t>
  </si>
  <si>
    <t>Total NUT pop</t>
  </si>
  <si>
    <t>NVT</t>
  </si>
  <si>
    <t>Total ON pop</t>
  </si>
  <si>
    <t>ON</t>
  </si>
  <si>
    <t>Total NWT</t>
  </si>
  <si>
    <t>NWT</t>
  </si>
  <si>
    <t>Total QC pop</t>
  </si>
  <si>
    <t>QC</t>
  </si>
  <si>
    <t>Total YK pop</t>
  </si>
  <si>
    <t>YT</t>
  </si>
  <si>
    <t>Total NB pop</t>
  </si>
  <si>
    <t>NB</t>
  </si>
  <si>
    <t>Total BC pop</t>
  </si>
  <si>
    <t>BC</t>
  </si>
  <si>
    <t>Total - NS pop</t>
  </si>
  <si>
    <t>NS</t>
  </si>
  <si>
    <t>Total AB pop</t>
  </si>
  <si>
    <t>AB</t>
  </si>
  <si>
    <t>Total PEI pop</t>
  </si>
  <si>
    <t>PEI</t>
  </si>
  <si>
    <t>TOTALs</t>
  </si>
  <si>
    <t>Females</t>
  </si>
  <si>
    <t>Males</t>
  </si>
  <si>
    <t>Total SK pop</t>
  </si>
  <si>
    <t>SK</t>
  </si>
  <si>
    <t>Total  NL pop</t>
  </si>
  <si>
    <t>NL</t>
  </si>
  <si>
    <t>% of total pop</t>
  </si>
  <si>
    <t>n</t>
  </si>
  <si>
    <t>Children and youth from birth to age 24, Canada, provinces and territories,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</si>
</sst>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/>
    <xf numFmtId="3" fontId="3" fillId="0" borderId="0" xfId="0" applyNumberFormat="1" applyFont="1"/>
    <xf numFmtId="0" fontId="0" fillId="0" borderId="0" xfId="0" applyAlignment="1">
      <alignment horizontal="center"/>
    </xf>
    <xf numFmtId="164" fontId="3" fillId="0" borderId="0" xfId="2" applyNumberFormat="1" applyFont="1"/>
    <xf numFmtId="3" fontId="3" fillId="0" borderId="0" xfId="0" applyNumberFormat="1" applyFont="1" applyBorder="1"/>
    <xf numFmtId="164" fontId="3" fillId="0" borderId="0" xfId="2" applyNumberFormat="1" applyFont="1" applyFill="1"/>
    <xf numFmtId="3" fontId="3" fillId="0" borderId="0" xfId="0" applyNumberFormat="1" applyFont="1" applyFill="1"/>
    <xf numFmtId="3" fontId="2" fillId="0" borderId="0" xfId="0" applyNumberFormat="1" applyFont="1" applyBorder="1" applyAlignment="1">
      <alignment wrapText="1"/>
    </xf>
    <xf numFmtId="3" fontId="0" fillId="0" borderId="0" xfId="0" applyNumberFormat="1"/>
    <xf numFmtId="3" fontId="0" fillId="0" borderId="0" xfId="0" applyNumberFormat="1" applyFill="1"/>
    <xf numFmtId="0" fontId="3" fillId="0" borderId="0" xfId="0" applyFont="1" applyFill="1"/>
    <xf numFmtId="165" fontId="2" fillId="0" borderId="0" xfId="1" applyNumberFormat="1" applyFont="1" applyBorder="1" applyAlignment="1">
      <alignment wrapText="1"/>
    </xf>
    <xf numFmtId="3" fontId="0" fillId="0" borderId="0" xfId="0" applyNumberFormat="1" applyFont="1"/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top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workbookViewId="0"/>
  </sheetViews>
  <sheetFormatPr defaultRowHeight="13.2" x14ac:dyDescent="0.25"/>
  <cols>
    <col min="2" max="2" width="20.44140625" customWidth="1"/>
    <col min="3" max="3" width="12.44140625" customWidth="1"/>
    <col min="12" max="12" width="11" customWidth="1"/>
    <col min="13" max="13" width="10.44140625" customWidth="1"/>
    <col min="14" max="14" width="10.109375" customWidth="1"/>
  </cols>
  <sheetData>
    <row r="1" spans="1:38" ht="14.4" x14ac:dyDescent="0.25">
      <c r="A1" s="17" t="s">
        <v>40</v>
      </c>
    </row>
    <row r="2" spans="1:38" x14ac:dyDescent="0.25">
      <c r="C2" s="18" t="s">
        <v>39</v>
      </c>
      <c r="D2" s="18"/>
      <c r="E2" s="18"/>
      <c r="F2" t="s">
        <v>38</v>
      </c>
      <c r="K2" s="18" t="s">
        <v>39</v>
      </c>
      <c r="L2" s="18"/>
      <c r="M2" s="18"/>
      <c r="N2" s="18"/>
      <c r="O2" t="s">
        <v>38</v>
      </c>
    </row>
    <row r="3" spans="1:38" x14ac:dyDescent="0.25">
      <c r="A3" s="19" t="s">
        <v>37</v>
      </c>
      <c r="B3" t="s">
        <v>36</v>
      </c>
      <c r="C3" s="11">
        <v>509739</v>
      </c>
      <c r="D3" s="16" t="s">
        <v>33</v>
      </c>
      <c r="E3" s="16" t="s">
        <v>32</v>
      </c>
      <c r="I3" s="19" t="s">
        <v>35</v>
      </c>
      <c r="J3" t="s">
        <v>34</v>
      </c>
      <c r="K3" s="11"/>
      <c r="L3" s="11">
        <v>1045622</v>
      </c>
      <c r="M3" s="11" t="s">
        <v>33</v>
      </c>
      <c r="N3" s="11" t="s">
        <v>32</v>
      </c>
    </row>
    <row r="4" spans="1:38" x14ac:dyDescent="0.25">
      <c r="A4" s="19"/>
      <c r="B4" t="s">
        <v>6</v>
      </c>
      <c r="C4" s="11">
        <v>23413</v>
      </c>
      <c r="D4" s="11">
        <v>12183</v>
      </c>
      <c r="E4" s="11">
        <v>11230</v>
      </c>
      <c r="G4" s="11"/>
      <c r="I4" s="19"/>
      <c r="J4" t="s">
        <v>6</v>
      </c>
      <c r="K4" s="11"/>
      <c r="L4" s="11">
        <v>68363</v>
      </c>
      <c r="M4" s="11">
        <v>35130</v>
      </c>
      <c r="N4" s="11">
        <v>33233</v>
      </c>
      <c r="P4" s="11"/>
    </row>
    <row r="5" spans="1:38" x14ac:dyDescent="0.25">
      <c r="A5" s="19"/>
      <c r="B5" t="s">
        <v>5</v>
      </c>
      <c r="C5" s="11">
        <v>24531</v>
      </c>
      <c r="D5" s="11">
        <v>12479</v>
      </c>
      <c r="E5" s="11">
        <v>12052</v>
      </c>
      <c r="G5" s="11"/>
      <c r="I5" s="19"/>
      <c r="J5" t="s">
        <v>5</v>
      </c>
      <c r="K5" s="11"/>
      <c r="L5" s="11">
        <v>63098</v>
      </c>
      <c r="M5" s="11">
        <v>32471</v>
      </c>
      <c r="N5" s="11">
        <v>30627</v>
      </c>
      <c r="P5" s="11"/>
    </row>
    <row r="6" spans="1:38" x14ac:dyDescent="0.25">
      <c r="A6" s="19"/>
      <c r="B6" t="s">
        <v>4</v>
      </c>
      <c r="C6" s="11">
        <v>27402</v>
      </c>
      <c r="D6" s="11">
        <v>14103</v>
      </c>
      <c r="E6" s="11">
        <v>13299</v>
      </c>
      <c r="G6" s="11"/>
      <c r="I6" s="19"/>
      <c r="J6" t="s">
        <v>4</v>
      </c>
      <c r="K6" s="11"/>
      <c r="L6" s="11">
        <v>66589</v>
      </c>
      <c r="M6" s="11">
        <v>34121</v>
      </c>
      <c r="N6" s="11">
        <v>32468</v>
      </c>
      <c r="P6" s="11"/>
    </row>
    <row r="7" spans="1:38" x14ac:dyDescent="0.25">
      <c r="A7" s="19"/>
      <c r="B7" t="s">
        <v>3</v>
      </c>
      <c r="C7" s="11">
        <v>30669</v>
      </c>
      <c r="D7" s="11">
        <v>15879</v>
      </c>
      <c r="E7" s="11">
        <v>14790</v>
      </c>
      <c r="G7" s="11"/>
      <c r="I7" s="19"/>
      <c r="J7" t="s">
        <v>3</v>
      </c>
      <c r="K7" s="11"/>
      <c r="L7" s="12">
        <v>74205</v>
      </c>
      <c r="M7" s="11">
        <v>38031</v>
      </c>
      <c r="N7" s="11">
        <v>36174</v>
      </c>
      <c r="P7" s="11"/>
    </row>
    <row r="8" spans="1:38" ht="14.4" x14ac:dyDescent="0.3">
      <c r="A8" s="19"/>
      <c r="B8" t="s">
        <v>2</v>
      </c>
      <c r="C8" s="11">
        <v>31775</v>
      </c>
      <c r="D8" s="11">
        <v>15957</v>
      </c>
      <c r="E8" s="11">
        <v>15818</v>
      </c>
      <c r="G8" s="11"/>
      <c r="I8" s="19"/>
      <c r="J8" t="s">
        <v>2</v>
      </c>
      <c r="K8" s="11"/>
      <c r="L8" s="12">
        <v>78145</v>
      </c>
      <c r="M8" s="11">
        <v>40506</v>
      </c>
      <c r="N8" s="11">
        <v>37639</v>
      </c>
      <c r="O8" s="3"/>
      <c r="P8" s="11"/>
      <c r="Q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9"/>
      <c r="B9" t="s">
        <v>31</v>
      </c>
      <c r="C9" s="4">
        <f>SUM(C4:C8)</f>
        <v>137790</v>
      </c>
      <c r="D9" s="4">
        <f>SUM(D4:D8)</f>
        <v>70601</v>
      </c>
      <c r="E9" s="4">
        <f>SUM(E4:E8)</f>
        <v>67189</v>
      </c>
      <c r="F9" s="6">
        <f>+C9/C3</f>
        <v>0.27031480816653231</v>
      </c>
      <c r="I9" s="19"/>
      <c r="K9" s="4"/>
      <c r="L9" s="9">
        <f>SUM(L4:L8)</f>
        <v>350400</v>
      </c>
      <c r="M9" s="4">
        <f>SUM(M4:M8)</f>
        <v>180259</v>
      </c>
      <c r="N9" s="4">
        <f>SUM(N4:N8)</f>
        <v>170141</v>
      </c>
      <c r="O9" s="8">
        <f>+L9/L3</f>
        <v>0.33511154126443399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9" t="s">
        <v>30</v>
      </c>
      <c r="B10" t="s">
        <v>29</v>
      </c>
      <c r="C10" s="11">
        <v>142266</v>
      </c>
      <c r="D10" s="12"/>
      <c r="E10" s="12"/>
      <c r="F10" s="1"/>
      <c r="I10" s="19" t="s">
        <v>28</v>
      </c>
      <c r="J10" t="s">
        <v>27</v>
      </c>
      <c r="K10" s="11"/>
      <c r="L10" s="11">
        <v>3720946</v>
      </c>
      <c r="M10" s="11"/>
      <c r="N10" s="11"/>
      <c r="O10" s="3"/>
      <c r="P10" s="1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9"/>
      <c r="B11" t="s">
        <v>6</v>
      </c>
      <c r="C11" s="11">
        <v>6931</v>
      </c>
      <c r="D11" s="11">
        <v>3432</v>
      </c>
      <c r="E11" s="11">
        <v>3499</v>
      </c>
      <c r="G11" s="11"/>
      <c r="I11" s="19"/>
      <c r="J11" t="s">
        <v>6</v>
      </c>
      <c r="K11" s="11"/>
      <c r="L11" s="11">
        <v>246247</v>
      </c>
      <c r="M11" s="11">
        <v>126230</v>
      </c>
      <c r="N11" s="11">
        <v>120017</v>
      </c>
      <c r="O11" s="3"/>
      <c r="P11" s="1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4.4" x14ac:dyDescent="0.3">
      <c r="A12" s="19"/>
      <c r="B12" t="s">
        <v>5</v>
      </c>
      <c r="C12" s="11">
        <v>7440</v>
      </c>
      <c r="D12" s="11">
        <v>3825</v>
      </c>
      <c r="E12" s="11">
        <v>3615</v>
      </c>
      <c r="G12" s="11"/>
      <c r="I12" s="19"/>
      <c r="J12" t="s">
        <v>5</v>
      </c>
      <c r="K12" s="11"/>
      <c r="L12" s="11">
        <v>214724</v>
      </c>
      <c r="M12" s="11">
        <v>111459</v>
      </c>
      <c r="N12" s="11">
        <v>103265</v>
      </c>
      <c r="O12" s="3"/>
      <c r="P12" s="1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4.4" x14ac:dyDescent="0.3">
      <c r="A13" s="19"/>
      <c r="B13" t="s">
        <v>4</v>
      </c>
      <c r="C13" s="11">
        <v>8695</v>
      </c>
      <c r="D13" s="11">
        <v>4502</v>
      </c>
      <c r="E13" s="11">
        <v>4193</v>
      </c>
      <c r="G13" s="11"/>
      <c r="I13" s="19"/>
      <c r="J13" t="s">
        <v>4</v>
      </c>
      <c r="K13" s="11"/>
      <c r="L13" s="11">
        <v>218704</v>
      </c>
      <c r="M13" s="11">
        <v>112056</v>
      </c>
      <c r="N13" s="11">
        <v>106648</v>
      </c>
      <c r="O13" s="3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4" x14ac:dyDescent="0.3">
      <c r="A14" s="19"/>
      <c r="B14" t="s">
        <v>3</v>
      </c>
      <c r="C14" s="11">
        <v>10204</v>
      </c>
      <c r="D14" s="11">
        <v>5186</v>
      </c>
      <c r="E14" s="11">
        <v>5018</v>
      </c>
      <c r="G14" s="11"/>
      <c r="I14" s="19"/>
      <c r="J14" t="s">
        <v>3</v>
      </c>
      <c r="K14" s="11"/>
      <c r="L14" s="11">
        <v>242633</v>
      </c>
      <c r="M14" s="11">
        <v>124460</v>
      </c>
      <c r="N14" s="11">
        <v>118173</v>
      </c>
      <c r="O14" s="3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4.4" x14ac:dyDescent="0.3">
      <c r="A15" s="19"/>
      <c r="B15" t="s">
        <v>2</v>
      </c>
      <c r="C15" s="11">
        <v>9584</v>
      </c>
      <c r="D15" s="11">
        <v>4819</v>
      </c>
      <c r="E15" s="11">
        <v>4765</v>
      </c>
      <c r="G15" s="11"/>
      <c r="I15" s="19"/>
      <c r="J15" t="s">
        <v>2</v>
      </c>
      <c r="K15" s="11"/>
      <c r="L15" s="11">
        <v>285684</v>
      </c>
      <c r="M15" s="11">
        <v>149916</v>
      </c>
      <c r="N15" s="11">
        <v>135768</v>
      </c>
      <c r="O15" s="3"/>
      <c r="P15" s="11"/>
    </row>
    <row r="16" spans="1:38" ht="14.4" x14ac:dyDescent="0.3">
      <c r="A16" s="19"/>
      <c r="C16" s="4">
        <f>SUM(C11:C15)</f>
        <v>42854</v>
      </c>
      <c r="D16" s="4">
        <f>SUM(D11:D15)</f>
        <v>21764</v>
      </c>
      <c r="E16" s="4">
        <f>SUM(E11:E15)</f>
        <v>21090</v>
      </c>
      <c r="F16" s="6">
        <f>+C16/C10</f>
        <v>0.30122446684379967</v>
      </c>
      <c r="I16" s="19"/>
      <c r="K16" s="4"/>
      <c r="L16" s="4">
        <f>SUM(L11:L15)</f>
        <v>1207992</v>
      </c>
      <c r="M16" s="4">
        <f>SUM(M11:M15)</f>
        <v>624121</v>
      </c>
      <c r="N16" s="4">
        <f>SUM(N11:N15)</f>
        <v>583871</v>
      </c>
      <c r="O16" s="6">
        <f>+L16/L10</f>
        <v>0.32464647431056509</v>
      </c>
      <c r="P16" s="11"/>
    </row>
    <row r="17" spans="1:16" ht="14.4" x14ac:dyDescent="0.3">
      <c r="A17" s="19" t="s">
        <v>26</v>
      </c>
      <c r="B17" t="s">
        <v>25</v>
      </c>
      <c r="C17" s="11">
        <v>942506</v>
      </c>
      <c r="D17" s="11"/>
      <c r="E17" s="11"/>
      <c r="F17" s="3"/>
      <c r="I17" s="19" t="s">
        <v>24</v>
      </c>
      <c r="J17" t="s">
        <v>23</v>
      </c>
      <c r="K17" s="11"/>
      <c r="L17" s="11">
        <v>4530960</v>
      </c>
      <c r="M17" s="11"/>
      <c r="N17" s="11"/>
      <c r="O17" s="3"/>
      <c r="P17" s="11"/>
    </row>
    <row r="18" spans="1:16" ht="14.4" x14ac:dyDescent="0.3">
      <c r="A18" s="19"/>
      <c r="B18" t="s">
        <v>6</v>
      </c>
      <c r="C18" s="11">
        <v>44566</v>
      </c>
      <c r="D18" s="11">
        <v>22922</v>
      </c>
      <c r="E18" s="11">
        <v>21644</v>
      </c>
      <c r="F18" s="3"/>
      <c r="I18" s="19"/>
      <c r="J18" t="s">
        <v>6</v>
      </c>
      <c r="K18" s="11"/>
      <c r="L18" s="11">
        <v>223659</v>
      </c>
      <c r="M18" s="11">
        <v>115581</v>
      </c>
      <c r="N18" s="11">
        <v>108078</v>
      </c>
      <c r="O18" s="3"/>
      <c r="P18" s="11"/>
    </row>
    <row r="19" spans="1:16" ht="14.4" x14ac:dyDescent="0.3">
      <c r="A19" s="19"/>
      <c r="B19" t="s">
        <v>5</v>
      </c>
      <c r="C19" s="11">
        <v>44501</v>
      </c>
      <c r="D19" s="11">
        <v>22785</v>
      </c>
      <c r="E19" s="11">
        <v>21716</v>
      </c>
      <c r="F19" s="3"/>
      <c r="I19" s="19"/>
      <c r="J19" t="s">
        <v>5</v>
      </c>
      <c r="K19" s="11"/>
      <c r="L19" s="11">
        <v>220949</v>
      </c>
      <c r="M19" s="11">
        <v>114488</v>
      </c>
      <c r="N19" s="11">
        <v>106461</v>
      </c>
      <c r="O19" s="3"/>
      <c r="P19" s="11"/>
    </row>
    <row r="20" spans="1:16" ht="14.4" x14ac:dyDescent="0.3">
      <c r="A20" s="19"/>
      <c r="B20" t="s">
        <v>4</v>
      </c>
      <c r="C20" s="11">
        <v>50804</v>
      </c>
      <c r="D20" s="11">
        <v>26047</v>
      </c>
      <c r="E20" s="11">
        <v>24757</v>
      </c>
      <c r="F20" s="3"/>
      <c r="I20" s="19"/>
      <c r="J20" t="s">
        <v>4</v>
      </c>
      <c r="K20" s="11"/>
      <c r="L20" s="11">
        <v>241821</v>
      </c>
      <c r="M20" s="11">
        <v>124576</v>
      </c>
      <c r="N20" s="11">
        <v>117245</v>
      </c>
      <c r="O20" s="3"/>
      <c r="P20" s="11"/>
    </row>
    <row r="21" spans="1:16" ht="14.4" x14ac:dyDescent="0.3">
      <c r="A21" s="19"/>
      <c r="B21" t="s">
        <v>3</v>
      </c>
      <c r="C21" s="11">
        <v>59953</v>
      </c>
      <c r="D21" s="11">
        <v>30177</v>
      </c>
      <c r="E21" s="11">
        <v>29776</v>
      </c>
      <c r="F21" s="3"/>
      <c r="I21" s="19"/>
      <c r="J21" t="s">
        <v>3</v>
      </c>
      <c r="K21" s="11"/>
      <c r="L21" s="11">
        <v>283999</v>
      </c>
      <c r="M21" s="11">
        <v>146558</v>
      </c>
      <c r="N21" s="11">
        <v>137441</v>
      </c>
      <c r="O21" s="3"/>
      <c r="P21" s="11"/>
    </row>
    <row r="22" spans="1:16" ht="14.4" x14ac:dyDescent="0.3">
      <c r="A22" s="19"/>
      <c r="B22" t="s">
        <v>2</v>
      </c>
      <c r="C22" s="11">
        <v>64213</v>
      </c>
      <c r="D22" s="11">
        <v>32110</v>
      </c>
      <c r="E22" s="11">
        <v>32103</v>
      </c>
      <c r="F22" s="3"/>
      <c r="I22" s="19"/>
      <c r="J22" t="s">
        <v>2</v>
      </c>
      <c r="K22" s="11"/>
      <c r="L22" s="11">
        <v>324265</v>
      </c>
      <c r="M22" s="11">
        <v>168039</v>
      </c>
      <c r="N22" s="11">
        <v>156226</v>
      </c>
      <c r="O22" s="3"/>
      <c r="P22" s="11"/>
    </row>
    <row r="23" spans="1:16" ht="14.4" x14ac:dyDescent="0.3">
      <c r="A23" s="19"/>
      <c r="C23" s="4">
        <f>SUM(C18:C22)</f>
        <v>264037</v>
      </c>
      <c r="D23" s="4">
        <f>SUM(D18:D22)</f>
        <v>134041</v>
      </c>
      <c r="E23" s="4">
        <f>SUM(E18:E22)</f>
        <v>129996</v>
      </c>
      <c r="F23" s="6">
        <f>+C23/C17</f>
        <v>0.2801435746828137</v>
      </c>
      <c r="I23" s="19"/>
      <c r="K23" s="4"/>
      <c r="L23" s="4">
        <f>SUM(L18:L22)</f>
        <v>1294693</v>
      </c>
      <c r="M23" s="4">
        <f>SUM(M18:M22)</f>
        <v>669242</v>
      </c>
      <c r="N23" s="4">
        <f>SUM(N18:N22)</f>
        <v>625451</v>
      </c>
      <c r="O23" s="6">
        <f>+L23/L17</f>
        <v>0.28574363931705421</v>
      </c>
      <c r="P23" s="11"/>
    </row>
    <row r="24" spans="1:16" x14ac:dyDescent="0.25">
      <c r="A24" s="19" t="s">
        <v>22</v>
      </c>
      <c r="B24" t="s">
        <v>21</v>
      </c>
      <c r="C24" s="11">
        <v>751755</v>
      </c>
      <c r="D24" s="11"/>
      <c r="E24" s="11"/>
      <c r="I24" s="19" t="s">
        <v>20</v>
      </c>
      <c r="J24" t="s">
        <v>19</v>
      </c>
      <c r="K24" s="11"/>
      <c r="L24" s="11">
        <v>34525</v>
      </c>
      <c r="M24" s="11"/>
      <c r="N24" s="11"/>
      <c r="P24" s="11"/>
    </row>
    <row r="25" spans="1:16" x14ac:dyDescent="0.25">
      <c r="A25" s="19"/>
      <c r="B25" t="s">
        <v>6</v>
      </c>
      <c r="C25" s="11">
        <v>35882</v>
      </c>
      <c r="D25" s="11">
        <v>18292</v>
      </c>
      <c r="E25" s="11">
        <v>17590</v>
      </c>
      <c r="G25" s="11"/>
      <c r="I25" s="19"/>
      <c r="J25" t="s">
        <v>6</v>
      </c>
      <c r="K25" s="11"/>
      <c r="L25" s="11">
        <v>1920</v>
      </c>
      <c r="M25" s="11">
        <v>1014</v>
      </c>
      <c r="N25" s="11">
        <v>906</v>
      </c>
      <c r="P25" s="11"/>
    </row>
    <row r="26" spans="1:16" x14ac:dyDescent="0.25">
      <c r="A26" s="19"/>
      <c r="B26" t="s">
        <v>5</v>
      </c>
      <c r="C26" s="11">
        <v>36715</v>
      </c>
      <c r="D26" s="11">
        <v>18843</v>
      </c>
      <c r="E26" s="11">
        <v>17872</v>
      </c>
      <c r="G26" s="11"/>
      <c r="I26" s="19"/>
      <c r="J26" t="s">
        <v>5</v>
      </c>
      <c r="K26" s="11"/>
      <c r="L26" s="11">
        <v>2032</v>
      </c>
      <c r="M26" s="11">
        <v>1088</v>
      </c>
      <c r="N26" s="11">
        <v>944</v>
      </c>
      <c r="P26" s="11"/>
    </row>
    <row r="27" spans="1:16" x14ac:dyDescent="0.25">
      <c r="A27" s="19"/>
      <c r="B27" t="s">
        <v>4</v>
      </c>
      <c r="C27" s="11">
        <v>40844</v>
      </c>
      <c r="D27" s="11">
        <v>21226</v>
      </c>
      <c r="E27" s="11">
        <v>19618</v>
      </c>
      <c r="G27" s="11"/>
      <c r="I27" s="19"/>
      <c r="J27" t="s">
        <v>4</v>
      </c>
      <c r="K27" s="11"/>
      <c r="L27" s="11">
        <v>1994</v>
      </c>
      <c r="M27" s="11">
        <v>983</v>
      </c>
      <c r="N27" s="11">
        <v>1011</v>
      </c>
      <c r="P27" s="11"/>
    </row>
    <row r="28" spans="1:16" x14ac:dyDescent="0.25">
      <c r="A28" s="19"/>
      <c r="B28" t="s">
        <v>3</v>
      </c>
      <c r="C28" s="11">
        <v>47295</v>
      </c>
      <c r="D28" s="11">
        <v>24215</v>
      </c>
      <c r="E28" s="11">
        <v>23080</v>
      </c>
      <c r="G28" s="11"/>
      <c r="I28" s="19"/>
      <c r="J28" t="s">
        <v>3</v>
      </c>
      <c r="K28" s="11"/>
      <c r="L28" s="11">
        <v>2282</v>
      </c>
      <c r="M28" s="11">
        <v>1179</v>
      </c>
      <c r="N28" s="11">
        <v>1103</v>
      </c>
      <c r="P28" s="11"/>
    </row>
    <row r="29" spans="1:16" x14ac:dyDescent="0.25">
      <c r="A29" s="19"/>
      <c r="B29" t="s">
        <v>2</v>
      </c>
      <c r="C29" s="11">
        <v>47909</v>
      </c>
      <c r="D29" s="11">
        <v>24861</v>
      </c>
      <c r="E29" s="11">
        <v>23048</v>
      </c>
      <c r="G29" s="11"/>
      <c r="I29" s="19"/>
      <c r="J29" t="s">
        <v>2</v>
      </c>
      <c r="K29" s="11"/>
      <c r="L29" s="11">
        <v>2408</v>
      </c>
      <c r="M29" s="11">
        <v>1273</v>
      </c>
      <c r="N29" s="11">
        <v>1135</v>
      </c>
      <c r="P29" s="11"/>
    </row>
    <row r="30" spans="1:16" ht="14.4" x14ac:dyDescent="0.3">
      <c r="A30" s="19"/>
      <c r="C30" s="4">
        <f>SUM(C25:C29)</f>
        <v>208645</v>
      </c>
      <c r="D30" s="4">
        <f>SUM(D25:D29)</f>
        <v>107437</v>
      </c>
      <c r="E30" s="4">
        <f>SUM(E25:E29)</f>
        <v>101208</v>
      </c>
      <c r="F30" s="6">
        <f>+C30/C24</f>
        <v>0.27754388065260621</v>
      </c>
      <c r="I30" s="19"/>
      <c r="K30" s="4"/>
      <c r="L30" s="4">
        <f>SUM(L25:L29)</f>
        <v>10636</v>
      </c>
      <c r="M30" s="4">
        <f>SUM(M25:M29)</f>
        <v>5537</v>
      </c>
      <c r="N30" s="4">
        <f>SUM(N25:N29)</f>
        <v>5099</v>
      </c>
      <c r="O30" s="6">
        <f>+L30/L24</f>
        <v>0.30806661839246924</v>
      </c>
      <c r="P30" s="11"/>
    </row>
    <row r="31" spans="1:16" ht="14.4" x14ac:dyDescent="0.3">
      <c r="A31" s="19" t="s">
        <v>18</v>
      </c>
      <c r="B31" t="s">
        <v>17</v>
      </c>
      <c r="C31" s="15">
        <v>7907375</v>
      </c>
      <c r="D31" s="15"/>
      <c r="E31" s="15"/>
      <c r="F31" s="3"/>
      <c r="I31" s="19" t="s">
        <v>16</v>
      </c>
      <c r="J31" t="s">
        <v>15</v>
      </c>
      <c r="K31" s="11"/>
      <c r="L31" s="11">
        <v>43759</v>
      </c>
      <c r="M31" s="11"/>
      <c r="N31" s="11"/>
      <c r="P31" s="11"/>
    </row>
    <row r="32" spans="1:16" ht="14.4" x14ac:dyDescent="0.3">
      <c r="A32" s="19"/>
      <c r="B32" t="s">
        <v>6</v>
      </c>
      <c r="C32" s="15">
        <v>430923</v>
      </c>
      <c r="D32" s="15">
        <v>220954</v>
      </c>
      <c r="E32" s="15">
        <v>209969</v>
      </c>
      <c r="F32" s="3"/>
      <c r="G32" s="11"/>
      <c r="I32" s="19"/>
      <c r="J32" t="s">
        <v>6</v>
      </c>
      <c r="K32" s="11"/>
      <c r="L32" s="11">
        <v>3432</v>
      </c>
      <c r="M32" s="11">
        <v>1820</v>
      </c>
      <c r="N32" s="11">
        <v>1612</v>
      </c>
      <c r="P32" s="11"/>
    </row>
    <row r="33" spans="1:16" ht="14.4" x14ac:dyDescent="0.3">
      <c r="A33" s="19"/>
      <c r="B33" t="s">
        <v>5</v>
      </c>
      <c r="C33" s="11">
        <v>386746</v>
      </c>
      <c r="D33" s="11">
        <v>198435</v>
      </c>
      <c r="E33" s="11">
        <v>188311</v>
      </c>
      <c r="F33" s="3"/>
      <c r="G33" s="11"/>
      <c r="I33" s="19"/>
      <c r="J33" t="s">
        <v>5</v>
      </c>
      <c r="K33" s="11"/>
      <c r="L33" s="11">
        <v>3147</v>
      </c>
      <c r="M33" s="11">
        <v>1476</v>
      </c>
      <c r="N33" s="11">
        <v>1671</v>
      </c>
      <c r="P33" s="11"/>
    </row>
    <row r="34" spans="1:16" ht="14.4" x14ac:dyDescent="0.3">
      <c r="A34" s="19"/>
      <c r="B34" t="s">
        <v>4</v>
      </c>
      <c r="C34" s="11">
        <v>419048</v>
      </c>
      <c r="D34" s="11">
        <v>214634</v>
      </c>
      <c r="E34" s="11">
        <v>204414</v>
      </c>
      <c r="F34" s="3"/>
      <c r="G34" s="11"/>
      <c r="I34" s="19"/>
      <c r="J34" t="s">
        <v>4</v>
      </c>
      <c r="K34" s="11"/>
      <c r="L34" s="11">
        <v>2952</v>
      </c>
      <c r="M34" s="11">
        <v>1470</v>
      </c>
      <c r="N34" s="11">
        <v>1482</v>
      </c>
      <c r="P34" s="11"/>
    </row>
    <row r="35" spans="1:16" ht="14.4" x14ac:dyDescent="0.3">
      <c r="A35" s="19"/>
      <c r="B35" t="s">
        <v>3</v>
      </c>
      <c r="C35" s="11">
        <v>499594</v>
      </c>
      <c r="D35" s="11">
        <v>255482</v>
      </c>
      <c r="E35" s="11">
        <v>244112</v>
      </c>
      <c r="F35" s="3"/>
      <c r="G35" s="11"/>
      <c r="I35" s="19"/>
      <c r="J35" t="s">
        <v>3</v>
      </c>
      <c r="K35" s="11"/>
      <c r="L35" s="11">
        <v>3701</v>
      </c>
      <c r="M35" s="11">
        <v>1960</v>
      </c>
      <c r="N35" s="11">
        <v>1741</v>
      </c>
      <c r="P35" s="11"/>
    </row>
    <row r="36" spans="1:16" ht="14.4" x14ac:dyDescent="0.3">
      <c r="A36" s="19"/>
      <c r="B36" t="s">
        <v>2</v>
      </c>
      <c r="C36" s="11">
        <v>496925</v>
      </c>
      <c r="D36" s="11">
        <v>253488</v>
      </c>
      <c r="E36" s="11">
        <v>243437</v>
      </c>
      <c r="F36" s="3"/>
      <c r="G36" s="11"/>
      <c r="I36" s="19"/>
      <c r="J36" t="s">
        <v>2</v>
      </c>
      <c r="K36" s="11"/>
      <c r="L36" s="11">
        <v>3612</v>
      </c>
      <c r="M36" s="11">
        <v>1912</v>
      </c>
      <c r="N36" s="11">
        <v>1700</v>
      </c>
      <c r="P36" s="11"/>
    </row>
    <row r="37" spans="1:16" ht="14.4" x14ac:dyDescent="0.3">
      <c r="A37" s="19"/>
      <c r="C37" s="4">
        <f>SUM(C32:C36)</f>
        <v>2233236</v>
      </c>
      <c r="D37" s="4">
        <f>SUM(D32:D36)</f>
        <v>1142993</v>
      </c>
      <c r="E37" s="4">
        <f>SUM(E32:E36)</f>
        <v>1090243</v>
      </c>
      <c r="F37" s="6">
        <f>+C37/C31</f>
        <v>0.28242444553344187</v>
      </c>
      <c r="I37" s="19"/>
      <c r="K37" s="4"/>
      <c r="L37" s="4">
        <f>SUM(L32:L36)</f>
        <v>16844</v>
      </c>
      <c r="M37" s="4">
        <f>SUM(M32:M36)</f>
        <v>8638</v>
      </c>
      <c r="N37" s="4">
        <f>SUM(N32:N36)</f>
        <v>8206</v>
      </c>
      <c r="O37" s="6">
        <f>+L37/L31</f>
        <v>0.38492652939966637</v>
      </c>
      <c r="P37" s="11"/>
    </row>
    <row r="38" spans="1:16" ht="14.4" x14ac:dyDescent="0.3">
      <c r="A38" s="19" t="s">
        <v>14</v>
      </c>
      <c r="B38" t="s">
        <v>13</v>
      </c>
      <c r="C38" s="11">
        <v>13210667</v>
      </c>
      <c r="D38" s="11"/>
      <c r="E38" s="11"/>
      <c r="F38" s="3"/>
      <c r="I38" s="19" t="s">
        <v>12</v>
      </c>
      <c r="J38" t="s">
        <v>11</v>
      </c>
      <c r="K38" s="11"/>
      <c r="L38" s="11">
        <v>33220</v>
      </c>
      <c r="M38" s="11"/>
      <c r="N38" s="11"/>
      <c r="P38" s="11"/>
    </row>
    <row r="39" spans="1:16" ht="14.4" x14ac:dyDescent="0.3">
      <c r="A39" s="19"/>
      <c r="B39" t="s">
        <v>6</v>
      </c>
      <c r="C39" s="11">
        <v>711643</v>
      </c>
      <c r="D39" s="11">
        <v>364415</v>
      </c>
      <c r="E39" s="11">
        <v>347228</v>
      </c>
      <c r="F39" s="3"/>
      <c r="G39" s="11"/>
      <c r="I39" s="19"/>
      <c r="J39" t="s">
        <v>6</v>
      </c>
      <c r="K39" s="11"/>
      <c r="L39" s="11">
        <v>3640</v>
      </c>
      <c r="M39" s="11">
        <v>1925</v>
      </c>
      <c r="N39" s="11">
        <v>1715</v>
      </c>
      <c r="P39" s="11"/>
    </row>
    <row r="40" spans="1:16" ht="14.4" x14ac:dyDescent="0.3">
      <c r="A40" s="19"/>
      <c r="B40" t="s">
        <v>5</v>
      </c>
      <c r="C40" s="11">
        <v>721244</v>
      </c>
      <c r="D40" s="11">
        <v>370821</v>
      </c>
      <c r="E40" s="11">
        <v>350423</v>
      </c>
      <c r="F40" s="3"/>
      <c r="G40" s="11"/>
      <c r="I40" s="19"/>
      <c r="J40" t="s">
        <v>5</v>
      </c>
      <c r="K40" s="11"/>
      <c r="L40" s="11">
        <v>3417</v>
      </c>
      <c r="M40" s="11">
        <v>1800</v>
      </c>
      <c r="N40" s="11">
        <v>1617</v>
      </c>
      <c r="P40" s="11"/>
    </row>
    <row r="41" spans="1:16" ht="14.4" x14ac:dyDescent="0.3">
      <c r="A41" s="19"/>
      <c r="B41" t="s">
        <v>4</v>
      </c>
      <c r="C41" s="11">
        <v>772814</v>
      </c>
      <c r="D41" s="11">
        <v>395222</v>
      </c>
      <c r="E41" s="11">
        <v>377592</v>
      </c>
      <c r="F41" s="3"/>
      <c r="G41" s="11"/>
      <c r="I41" s="19"/>
      <c r="J41" t="s">
        <v>4</v>
      </c>
      <c r="K41" s="11"/>
      <c r="L41" s="11">
        <v>3413</v>
      </c>
      <c r="M41" s="11">
        <v>1750</v>
      </c>
      <c r="N41" s="11">
        <v>1663</v>
      </c>
      <c r="P41" s="11"/>
    </row>
    <row r="42" spans="1:16" ht="14.4" x14ac:dyDescent="0.3">
      <c r="A42" s="19"/>
      <c r="B42" t="s">
        <v>3</v>
      </c>
      <c r="C42" s="11">
        <v>879672</v>
      </c>
      <c r="D42" s="11">
        <v>449591</v>
      </c>
      <c r="E42" s="11">
        <v>430081</v>
      </c>
      <c r="F42" s="3"/>
      <c r="G42" s="11"/>
      <c r="I42" s="19"/>
      <c r="J42" t="s">
        <v>3</v>
      </c>
      <c r="K42" s="11"/>
      <c r="L42" s="11">
        <v>3257</v>
      </c>
      <c r="M42" s="11">
        <v>1646</v>
      </c>
      <c r="N42" s="11">
        <v>1611</v>
      </c>
      <c r="P42" s="11"/>
    </row>
    <row r="43" spans="1:16" ht="14.4" x14ac:dyDescent="0.3">
      <c r="A43" s="19"/>
      <c r="B43" t="s">
        <v>2</v>
      </c>
      <c r="C43" s="11">
        <v>927990</v>
      </c>
      <c r="D43" s="11">
        <v>474408</v>
      </c>
      <c r="E43" s="11">
        <v>453582</v>
      </c>
      <c r="F43" s="3"/>
      <c r="G43" s="11"/>
      <c r="I43" s="19"/>
      <c r="J43" t="s">
        <v>2</v>
      </c>
      <c r="K43" s="11"/>
      <c r="L43" s="11">
        <v>3112</v>
      </c>
      <c r="M43" s="11">
        <v>1615</v>
      </c>
      <c r="N43" s="11">
        <v>1497</v>
      </c>
      <c r="P43" s="11"/>
    </row>
    <row r="44" spans="1:16" ht="14.4" x14ac:dyDescent="0.3">
      <c r="A44" s="19"/>
      <c r="C44" s="4">
        <f>SUM(C39:C43)</f>
        <v>4013363</v>
      </c>
      <c r="D44" s="4">
        <f>SUM(D39:D43)</f>
        <v>2054457</v>
      </c>
      <c r="E44" s="4">
        <f>SUM(E39:E43)</f>
        <v>1958906</v>
      </c>
      <c r="F44" s="6">
        <f>+C44/C38</f>
        <v>0.30379715119607509</v>
      </c>
      <c r="I44" s="19"/>
      <c r="K44" s="4"/>
      <c r="L44" s="4">
        <f>SUM(L39:L43)</f>
        <v>16839</v>
      </c>
      <c r="M44" s="4">
        <f>SUM(M39:M43)</f>
        <v>8736</v>
      </c>
      <c r="N44" s="4">
        <f>SUM(N39:N43)</f>
        <v>8103</v>
      </c>
      <c r="O44" s="6">
        <f>+L44/L38</f>
        <v>0.50689343768813966</v>
      </c>
      <c r="P44" s="11"/>
    </row>
    <row r="45" spans="1:16" ht="14.4" x14ac:dyDescent="0.3">
      <c r="A45" s="19" t="s">
        <v>10</v>
      </c>
      <c r="B45" t="s">
        <v>9</v>
      </c>
      <c r="C45" s="11">
        <v>1235412</v>
      </c>
      <c r="D45" s="11"/>
      <c r="E45" s="11"/>
      <c r="F45" s="3"/>
      <c r="I45" s="19" t="s">
        <v>8</v>
      </c>
      <c r="J45" t="s">
        <v>7</v>
      </c>
      <c r="K45" s="11"/>
      <c r="L45" s="10">
        <f>34108.8*1000</f>
        <v>34108800</v>
      </c>
      <c r="M45" s="10">
        <f>16917.3*1000</f>
        <v>16917300</v>
      </c>
      <c r="N45" s="10">
        <f>17191.5*1000</f>
        <v>17191500</v>
      </c>
    </row>
    <row r="46" spans="1:16" ht="14.4" x14ac:dyDescent="0.3">
      <c r="A46" s="19"/>
      <c r="B46" t="s">
        <v>6</v>
      </c>
      <c r="C46" s="11">
        <v>77541</v>
      </c>
      <c r="D46" s="11">
        <v>39548</v>
      </c>
      <c r="E46" s="11">
        <v>37993</v>
      </c>
      <c r="F46" s="3"/>
      <c r="G46" s="11"/>
      <c r="I46" s="19"/>
      <c r="J46" t="s">
        <v>6</v>
      </c>
      <c r="K46" s="11"/>
      <c r="L46" s="10">
        <f>1878.2*1000</f>
        <v>1878200</v>
      </c>
      <c r="M46" s="14">
        <v>963400</v>
      </c>
      <c r="N46" s="14">
        <v>914700</v>
      </c>
    </row>
    <row r="47" spans="1:16" ht="14.4" x14ac:dyDescent="0.3">
      <c r="A47" s="19"/>
      <c r="B47" t="s">
        <v>5</v>
      </c>
      <c r="C47" s="11">
        <v>74722</v>
      </c>
      <c r="D47" s="11">
        <v>38416</v>
      </c>
      <c r="E47" s="11">
        <v>36306</v>
      </c>
      <c r="F47" s="3"/>
      <c r="G47" s="11"/>
      <c r="I47" s="19"/>
      <c r="J47" t="s">
        <v>5</v>
      </c>
      <c r="K47" s="11"/>
      <c r="L47" s="10">
        <v>1803300</v>
      </c>
      <c r="M47" s="14">
        <v>928400</v>
      </c>
      <c r="N47" s="14">
        <v>874900</v>
      </c>
    </row>
    <row r="48" spans="1:16" ht="14.4" x14ac:dyDescent="0.3">
      <c r="A48" s="19"/>
      <c r="B48" t="s">
        <v>4</v>
      </c>
      <c r="C48" s="11">
        <v>80164</v>
      </c>
      <c r="D48" s="11">
        <v>41370</v>
      </c>
      <c r="E48" s="11">
        <v>38794</v>
      </c>
      <c r="F48" s="3"/>
      <c r="G48" s="11"/>
      <c r="I48" s="19"/>
      <c r="J48" t="s">
        <v>4</v>
      </c>
      <c r="K48" s="11"/>
      <c r="L48" s="10">
        <v>1935200</v>
      </c>
      <c r="M48" s="14">
        <f>992.1*1000</f>
        <v>992100</v>
      </c>
      <c r="N48" s="14">
        <v>943200</v>
      </c>
    </row>
    <row r="49" spans="1:15" ht="14.4" x14ac:dyDescent="0.3">
      <c r="A49" s="19"/>
      <c r="B49" t="s">
        <v>3</v>
      </c>
      <c r="C49" s="11">
        <v>89355</v>
      </c>
      <c r="D49" s="11">
        <v>45695</v>
      </c>
      <c r="E49" s="11">
        <v>43660</v>
      </c>
      <c r="F49" s="3"/>
      <c r="G49" s="11"/>
      <c r="I49" s="19"/>
      <c r="J49" t="s">
        <v>3</v>
      </c>
      <c r="K49" s="11"/>
      <c r="L49" s="10">
        <v>2226800</v>
      </c>
      <c r="M49" s="10">
        <v>1140100</v>
      </c>
      <c r="N49" s="10">
        <v>1086800</v>
      </c>
    </row>
    <row r="50" spans="1:15" ht="14.4" x14ac:dyDescent="0.3">
      <c r="A50" s="19"/>
      <c r="B50" t="s">
        <v>2</v>
      </c>
      <c r="C50" s="12">
        <v>89246</v>
      </c>
      <c r="D50" s="12">
        <v>45852</v>
      </c>
      <c r="E50" s="12">
        <v>43394</v>
      </c>
      <c r="F50" s="13"/>
      <c r="G50" s="12"/>
      <c r="I50" s="19"/>
      <c r="J50" t="s">
        <v>2</v>
      </c>
      <c r="K50" s="11"/>
      <c r="L50" s="10">
        <v>2364900</v>
      </c>
      <c r="M50" s="10">
        <v>1214800</v>
      </c>
      <c r="N50" s="10">
        <v>1150100</v>
      </c>
    </row>
    <row r="51" spans="1:15" ht="14.4" x14ac:dyDescent="0.3">
      <c r="A51" s="19"/>
      <c r="C51" s="9">
        <f>SUM(C46:C50)</f>
        <v>411028</v>
      </c>
      <c r="D51" s="9">
        <f>SUM(D46:D50)</f>
        <v>210881</v>
      </c>
      <c r="E51" s="9">
        <f>SUM(E46:E50)</f>
        <v>200147</v>
      </c>
      <c r="F51" s="8">
        <f>+C51/C45</f>
        <v>0.33270520279874244</v>
      </c>
      <c r="G51" s="1"/>
      <c r="I51" s="19"/>
      <c r="K51" s="4"/>
      <c r="L51" s="7">
        <f>SUM(L46:L50)</f>
        <v>10208400</v>
      </c>
      <c r="M51" s="7">
        <f>SUM(M46:M50)</f>
        <v>5238800</v>
      </c>
      <c r="N51" s="7">
        <f>SUM(N46:N50)</f>
        <v>4969700</v>
      </c>
      <c r="O51" s="6">
        <f>+L51/L45</f>
        <v>0.29928933295806359</v>
      </c>
    </row>
    <row r="52" spans="1:15" ht="14.4" x14ac:dyDescent="0.3">
      <c r="A52" s="5"/>
      <c r="C52" s="4"/>
      <c r="D52" s="4"/>
      <c r="E52" s="4"/>
      <c r="F52" s="3"/>
    </row>
    <row r="53" spans="1:15" s="1" customFormat="1" x14ac:dyDescent="0.25">
      <c r="A53" s="1" t="s">
        <v>1</v>
      </c>
      <c r="H53" s="2" t="s">
        <v>0</v>
      </c>
    </row>
  </sheetData>
  <mergeCells count="16">
    <mergeCell ref="K2:N2"/>
    <mergeCell ref="C2:E2"/>
    <mergeCell ref="A3:A9"/>
    <mergeCell ref="A10:A16"/>
    <mergeCell ref="A45:A51"/>
    <mergeCell ref="I3:I9"/>
    <mergeCell ref="I10:I16"/>
    <mergeCell ref="I24:I30"/>
    <mergeCell ref="I17:I23"/>
    <mergeCell ref="I31:I37"/>
    <mergeCell ref="I38:I44"/>
    <mergeCell ref="I45:I51"/>
    <mergeCell ref="A24:A30"/>
    <mergeCell ref="A17:A23"/>
    <mergeCell ref="A31:A37"/>
    <mergeCell ref="A38:A4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Natalie Phillips</cp:lastModifiedBy>
  <dcterms:created xsi:type="dcterms:W3CDTF">2012-10-18T14:01:01Z</dcterms:created>
  <dcterms:modified xsi:type="dcterms:W3CDTF">2012-10-18T14:33:48Z</dcterms:modified>
</cp:coreProperties>
</file>